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<sst xmlns="http://schemas.openxmlformats.org/spreadsheetml/2006/main" count="54" uniqueCount="54">
  <si>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</si>
  <si>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</si>
  <si>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</si>
  <si>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</si>
  <si>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</si>
  <si>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</si>
  <si>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</si>
  <si>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</si>
  <si>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</si>
  <si>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</si>
  <si>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</si>
  <si>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</si>
  <si>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</si>
  <si>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</si>
  <si>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</si>
  <si>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</si>
  <si>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</si>
  <si>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</si>
  <si>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</si>
  <si>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</si>
  <si>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</si>
  <si>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</si>
  <si>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</si>
  <si>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</si>
  <si>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</si>
  <si>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</si>
  <si>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</si>
  <si>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</si>
  <si>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</si>
  <si>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</si>
  <si>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</si>
  <si>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</si>
  <si>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</si>
  <si>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</si>
  <si>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</si>
  <si>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</si>
  <si>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</si>
  <si>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</si>
  <si>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</si>
  <si>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</si>
  <si>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</si>
  <si>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</si>
  <si>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</si>
  <si>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</si>
  <si>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</si>
  <si>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</si>
  <si>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</si>
  <si>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</si>
  <si>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</si>
  <si>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</si>
  <si>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</si>
  <si>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</si>
  <si>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</si>
  <si>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09 грудня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</si>
</sst>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33" borderId="0" xfId="54" applyFont="1" applyFill="1" applyBorder="1">
      <alignment/>
      <protection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4" fontId="31" fillId="0" borderId="14" xfId="54" applyNumberFormat="1" applyFont="1" applyBorder="1" applyAlignment="1">
      <alignment horizontal="right"/>
      <protection/>
    </xf>
    <xf numFmtId="2" fontId="31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6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6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6" fillId="0" borderId="14" xfId="54" applyNumberFormat="1" applyFont="1" applyBorder="1" applyAlignment="1">
      <alignment horizontal="right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0" fontId="27" fillId="0" borderId="20" xfId="57" applyFont="1" applyFill="1" applyBorder="1" applyAlignment="1" applyProtection="1">
      <alignment horizontal="right" wrapText="1"/>
      <protection/>
    </xf>
    <xf numFmtId="172" fontId="26" fillId="0" borderId="20" xfId="57" applyNumberFormat="1" applyFont="1" applyFill="1" applyBorder="1" applyAlignment="1">
      <alignment horizontal="right" wrapText="1" shrinkToFit="1"/>
      <protection/>
    </xf>
    <xf numFmtId="172" fontId="26" fillId="0" borderId="21" xfId="57" applyNumberFormat="1" applyFont="1" applyFill="1" applyBorder="1" applyAlignment="1">
      <alignment horizontal="right" wrapText="1" shrinkToFit="1"/>
      <protection/>
    </xf>
    <xf numFmtId="0" fontId="21" fillId="27" borderId="22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3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6" fillId="0" borderId="24" xfId="57" applyFont="1" applyBorder="1" applyAlignment="1">
      <alignment horizontal="right" wrapText="1"/>
      <protection/>
    </xf>
    <xf numFmtId="0" fontId="26" fillId="0" borderId="25" xfId="57" applyFont="1" applyBorder="1" applyAlignment="1">
      <alignment horizontal="right"/>
      <protection/>
    </xf>
    <xf numFmtId="172" fontId="26" fillId="0" borderId="26" xfId="57" applyNumberFormat="1" applyFont="1" applyFill="1" applyBorder="1" applyAlignment="1">
      <alignment horizontal="right"/>
      <protection/>
    </xf>
    <xf numFmtId="0" fontId="26" fillId="0" borderId="17" xfId="57" applyFont="1" applyBorder="1" applyAlignment="1">
      <alignment horizontal="right" wrapText="1"/>
      <protection/>
    </xf>
    <xf numFmtId="0" fontId="26" fillId="0" borderId="14" xfId="57" applyFont="1" applyBorder="1" applyAlignment="1">
      <alignment horizontal="right"/>
      <protection/>
    </xf>
    <xf numFmtId="172" fontId="26" fillId="0" borderId="19" xfId="57" applyNumberFormat="1" applyFont="1" applyFill="1" applyBorder="1" applyAlignment="1">
      <alignment horizontal="right"/>
      <protection/>
    </xf>
    <xf numFmtId="0" fontId="26" fillId="0" borderId="20" xfId="57" applyFont="1" applyBorder="1" applyAlignment="1">
      <alignment horizontal="right"/>
      <protection/>
    </xf>
    <xf numFmtId="0" fontId="24" fillId="27" borderId="27" xfId="57" applyFont="1" applyFill="1" applyBorder="1" applyAlignment="1">
      <alignment horizontal="right" wrapText="1"/>
      <protection/>
    </xf>
    <xf numFmtId="0" fontId="24" fillId="27" borderId="28" xfId="63" applyFont="1" applyFill="1" applyBorder="1" applyAlignment="1" applyProtection="1">
      <alignment horizontal="right" wrapText="1"/>
      <protection/>
    </xf>
    <xf numFmtId="172" fontId="24" fillId="27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49" fontId="26" fillId="0" borderId="17" xfId="57" applyNumberFormat="1" applyFont="1" applyFill="1" applyBorder="1" applyAlignment="1" applyProtection="1">
      <alignment horizontal="right"/>
      <protection/>
    </xf>
    <xf numFmtId="49" fontId="26" fillId="0" borderId="18" xfId="57" applyNumberFormat="1" applyFont="1" applyFill="1" applyBorder="1" applyAlignment="1" applyProtection="1">
      <alignment horizontal="right"/>
      <protection/>
    </xf>
    <xf numFmtId="173" fontId="24" fillId="0" borderId="22" xfId="57" applyNumberFormat="1" applyFont="1" applyFill="1" applyBorder="1" applyAlignment="1" applyProtection="1">
      <alignment horizontal="right"/>
      <protection hidden="1"/>
    </xf>
    <xf numFmtId="0" fontId="26" fillId="0" borderId="14" xfId="57" applyFont="1" applyFill="1" applyBorder="1" applyAlignment="1" applyProtection="1">
      <alignment horizontal="left" wrapText="1"/>
      <protection/>
    </xf>
    <xf numFmtId="0" fontId="26" fillId="0" borderId="29" xfId="57" applyFont="1" applyFill="1" applyBorder="1" applyAlignment="1" applyProtection="1">
      <alignment horizontal="left" wrapText="1"/>
      <protection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6" fillId="0" borderId="20" xfId="57" applyFont="1" applyFill="1" applyBorder="1" applyAlignment="1" applyProtection="1">
      <alignment horizontal="right" wrapText="1"/>
      <protection/>
    </xf>
    <xf numFmtId="0" fontId="26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6" fillId="0" borderId="29" xfId="57" applyFont="1" applyFill="1" applyBorder="1" applyAlignment="1" applyProtection="1">
      <alignment horizontal="right" wrapText="1"/>
      <protection/>
    </xf>
    <xf numFmtId="0" fontId="0" fillId="0" borderId="14" xfId="0" applyBorder="1" applyAlignment="1">
      <alignment/>
    </xf>
    <xf numFmtId="175" fontId="26" fillId="0" borderId="14" xfId="0" applyNumberFormat="1" applyFont="1" applyFill="1" applyBorder="1" applyAlignment="1">
      <alignment horizontal="center"/>
    </xf>
    <xf numFmtId="172" fontId="26" fillId="0" borderId="19" xfId="57" applyNumberFormat="1" applyFont="1" applyFill="1" applyBorder="1" applyAlignment="1">
      <alignment horizontal="right" wrapText="1" shrinkToFit="1"/>
      <protection/>
    </xf>
    <xf numFmtId="172" fontId="26" fillId="0" borderId="30" xfId="57" applyNumberFormat="1" applyFont="1" applyFill="1" applyBorder="1" applyAlignment="1">
      <alignment horizontal="right" wrapText="1" shrinkToFi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2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24" borderId="22" xfId="63" applyFont="1" applyFill="1" applyBorder="1" applyAlignment="1" applyProtection="1">
      <alignment horizontal="center" wrapText="1"/>
      <protection/>
    </xf>
    <xf numFmtId="0" fontId="24" fillId="24" borderId="11" xfId="63" applyFont="1" applyFill="1" applyBorder="1" applyAlignment="1" applyProtection="1">
      <alignment horizontal="center" wrapText="1"/>
      <protection/>
    </xf>
    <xf numFmtId="0" fontId="24" fillId="24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4" t="s">
        <v>23</v>
      </c>
      <c r="B1" s="74"/>
      <c r="C1" s="74"/>
      <c r="D1" s="74"/>
      <c r="E1" s="74"/>
    </row>
    <row r="2" spans="1:5" ht="22.5">
      <c r="A2" s="74" t="s">
        <v>53</v>
      </c>
      <c r="B2" s="74"/>
      <c r="C2" s="74"/>
      <c r="D2" s="74"/>
      <c r="E2" s="74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42</v>
      </c>
      <c r="D4" s="12" t="s">
        <v>20</v>
      </c>
      <c r="E4" s="13" t="s">
        <v>4</v>
      </c>
    </row>
    <row r="5" spans="1:5" ht="23.25" customHeight="1" thickBot="1">
      <c r="A5" s="75" t="s">
        <v>6</v>
      </c>
      <c r="B5" s="76"/>
      <c r="C5" s="76"/>
      <c r="D5" s="76"/>
      <c r="E5" s="77"/>
    </row>
    <row r="6" spans="1:5" ht="29.25" customHeight="1" thickBot="1">
      <c r="A6" s="14">
        <v>10000000</v>
      </c>
      <c r="B6" s="15" t="s">
        <v>2</v>
      </c>
      <c r="C6" s="16">
        <f>C7+C8+C9</f>
        <v>62883.619</v>
      </c>
      <c r="D6" s="16">
        <f>D7+D8+D9</f>
        <v>56133.10908</v>
      </c>
      <c r="E6" s="17">
        <f aca="true" t="shared" si="0" ref="E6:E16">D6/C6*100</f>
        <v>89.26507407278834</v>
      </c>
    </row>
    <row r="7" spans="1:5" ht="30.75" customHeight="1">
      <c r="A7" s="26">
        <v>11010000</v>
      </c>
      <c r="B7" s="64" t="s">
        <v>10</v>
      </c>
      <c r="C7" s="24">
        <v>61474.1</v>
      </c>
      <c r="D7" s="68">
        <v>54371.6</v>
      </c>
      <c r="E7" s="27">
        <f t="shared" si="0"/>
        <v>88.44635383031228</v>
      </c>
    </row>
    <row r="8" spans="1:5" ht="39" customHeight="1">
      <c r="A8" s="28" t="s">
        <v>22</v>
      </c>
      <c r="B8" s="65" t="s">
        <v>21</v>
      </c>
      <c r="C8" s="24">
        <v>30</v>
      </c>
      <c r="D8" s="24">
        <v>7.81132</v>
      </c>
      <c r="E8" s="27">
        <f t="shared" si="0"/>
        <v>26.037733333333335</v>
      </c>
    </row>
    <row r="9" spans="1:5" ht="39" customHeight="1" thickBot="1">
      <c r="A9" s="28">
        <v>13000000</v>
      </c>
      <c r="B9" s="65" t="s">
        <v>50</v>
      </c>
      <c r="C9" s="24">
        <v>1379.519</v>
      </c>
      <c r="D9" s="24">
        <v>1753.69776</v>
      </c>
      <c r="E9" s="27">
        <f t="shared" si="0"/>
        <v>127.12385693854162</v>
      </c>
    </row>
    <row r="10" spans="1:5" ht="27" customHeight="1" thickBot="1">
      <c r="A10" s="29">
        <v>20000000</v>
      </c>
      <c r="B10" s="66" t="s">
        <v>3</v>
      </c>
      <c r="C10" s="31">
        <f>C11+C14+C12+C13</f>
        <v>989.7</v>
      </c>
      <c r="D10" s="31">
        <f>D11+D14+D12+D13</f>
        <v>1089.4470000000001</v>
      </c>
      <c r="E10" s="32">
        <f t="shared" si="0"/>
        <v>110.07850863898152</v>
      </c>
    </row>
    <row r="11" spans="1:5" ht="59.25" customHeight="1">
      <c r="A11" s="26" t="s">
        <v>24</v>
      </c>
      <c r="B11" s="64" t="s">
        <v>25</v>
      </c>
      <c r="C11" s="25">
        <v>30</v>
      </c>
      <c r="D11" s="24">
        <v>14.647</v>
      </c>
      <c r="E11" s="27">
        <f t="shared" si="0"/>
        <v>48.82333333333334</v>
      </c>
    </row>
    <row r="12" spans="1:9" ht="28.5" customHeight="1">
      <c r="A12" s="28" t="s">
        <v>29</v>
      </c>
      <c r="B12" s="65" t="s">
        <v>30</v>
      </c>
      <c r="C12" s="25">
        <v>659.7</v>
      </c>
      <c r="D12" s="24">
        <v>690.1</v>
      </c>
      <c r="E12" s="27">
        <f t="shared" si="0"/>
        <v>104.60815522207064</v>
      </c>
      <c r="I12" s="6"/>
    </row>
    <row r="13" spans="1:5" ht="54.75" customHeight="1">
      <c r="A13" s="33" t="s">
        <v>51</v>
      </c>
      <c r="B13" s="67" t="s">
        <v>52</v>
      </c>
      <c r="C13" s="34">
        <v>0</v>
      </c>
      <c r="D13" s="24">
        <v>211.3</v>
      </c>
      <c r="E13" s="27"/>
    </row>
    <row r="14" spans="1:5" ht="41.25" customHeight="1" thickBot="1">
      <c r="A14" s="33" t="s">
        <v>27</v>
      </c>
      <c r="B14" s="67" t="s">
        <v>28</v>
      </c>
      <c r="C14" s="25">
        <v>300</v>
      </c>
      <c r="D14" s="24">
        <v>173.4</v>
      </c>
      <c r="E14" s="35" t="s">
        <v>49</v>
      </c>
    </row>
    <row r="15" spans="1:5" ht="28.5" customHeight="1" hidden="1" thickBot="1">
      <c r="A15" s="29" t="s">
        <v>38</v>
      </c>
      <c r="B15" s="30" t="s">
        <v>39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40</v>
      </c>
      <c r="B16" s="36" t="s">
        <v>41</v>
      </c>
      <c r="C16" s="37"/>
      <c r="D16" s="38"/>
      <c r="E16" s="27" t="e">
        <f t="shared" si="0"/>
        <v>#DIV/0!</v>
      </c>
    </row>
    <row r="17" spans="1:5" ht="19.5" thickBot="1">
      <c r="A17" s="39"/>
      <c r="B17" s="40" t="s">
        <v>8</v>
      </c>
      <c r="C17" s="41">
        <f>C6+C10+C15</f>
        <v>63873.318999999996</v>
      </c>
      <c r="D17" s="41">
        <f>D6+D10+D15</f>
        <v>57222.55608</v>
      </c>
      <c r="E17" s="42">
        <f aca="true" t="shared" si="1" ref="E17:E23">D17/C17*100</f>
        <v>89.58757267647232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271610.2</v>
      </c>
      <c r="D18" s="31">
        <f>D19+D22+D20+D21</f>
        <v>250308.69999999998</v>
      </c>
      <c r="E18" s="43">
        <f t="shared" si="1"/>
        <v>92.15732693396639</v>
      </c>
    </row>
    <row r="19" spans="1:5" s="22" customFormat="1" ht="24.75" customHeight="1">
      <c r="A19" s="44">
        <v>41020000</v>
      </c>
      <c r="B19" s="45" t="s">
        <v>43</v>
      </c>
      <c r="C19" s="24">
        <v>15719.1</v>
      </c>
      <c r="D19" s="24">
        <v>14245.3</v>
      </c>
      <c r="E19" s="46">
        <f t="shared" si="1"/>
        <v>90.62414514825912</v>
      </c>
    </row>
    <row r="20" spans="1:5" s="22" customFormat="1" ht="24.75" customHeight="1">
      <c r="A20" s="47">
        <v>41030000</v>
      </c>
      <c r="B20" s="48" t="s">
        <v>44</v>
      </c>
      <c r="C20" s="24">
        <v>85372.8</v>
      </c>
      <c r="D20" s="24">
        <v>81253</v>
      </c>
      <c r="E20" s="49">
        <f t="shared" si="1"/>
        <v>95.17434124217549</v>
      </c>
    </row>
    <row r="21" spans="1:5" s="22" customFormat="1" ht="24.75" customHeight="1">
      <c r="A21" s="47">
        <v>41040000</v>
      </c>
      <c r="B21" s="50" t="s">
        <v>45</v>
      </c>
      <c r="C21" s="24">
        <v>6613</v>
      </c>
      <c r="D21" s="24">
        <v>6541.4</v>
      </c>
      <c r="E21" s="49">
        <f t="shared" si="1"/>
        <v>98.9172841373053</v>
      </c>
    </row>
    <row r="22" spans="1:9" s="22" customFormat="1" ht="25.5" customHeight="1" thickBot="1">
      <c r="A22" s="47">
        <v>41050000</v>
      </c>
      <c r="B22" s="48" t="s">
        <v>46</v>
      </c>
      <c r="C22" s="24">
        <v>163905.3</v>
      </c>
      <c r="D22" s="24">
        <v>148269</v>
      </c>
      <c r="E22" s="49">
        <f t="shared" si="1"/>
        <v>90.46016205699267</v>
      </c>
      <c r="G22" s="23"/>
      <c r="H22" s="23"/>
      <c r="I22" s="23"/>
    </row>
    <row r="23" spans="1:9" ht="29.25" customHeight="1" thickBot="1">
      <c r="A23" s="51"/>
      <c r="B23" s="52" t="s">
        <v>9</v>
      </c>
      <c r="C23" s="53">
        <f>C18+C17</f>
        <v>335483.51900000003</v>
      </c>
      <c r="D23" s="53">
        <f>D18+D17</f>
        <v>307531.25607999996</v>
      </c>
      <c r="E23" s="42">
        <f t="shared" si="1"/>
        <v>91.66806673444961</v>
      </c>
      <c r="G23" s="8"/>
      <c r="H23" s="8"/>
      <c r="I23" s="7"/>
    </row>
    <row r="24" spans="1:9" s="18" customFormat="1" ht="41.25" customHeight="1" thickBot="1">
      <c r="A24" s="54"/>
      <c r="B24" s="55" t="s">
        <v>26</v>
      </c>
      <c r="C24" s="56"/>
      <c r="D24" s="56">
        <v>0</v>
      </c>
      <c r="E24" s="57">
        <f aca="true" t="shared" si="2" ref="E24:E34">IF(C24=0,"",IF(D24/C24*100&gt;=200,"В/100",D24/C24*100))</f>
      </c>
      <c r="G24" s="19"/>
      <c r="H24" s="19"/>
      <c r="I24" s="19"/>
    </row>
    <row r="25" spans="1:5" s="18" customFormat="1" ht="21.75" customHeight="1" thickBot="1">
      <c r="A25" s="78" t="s">
        <v>11</v>
      </c>
      <c r="B25" s="79"/>
      <c r="C25" s="79"/>
      <c r="D25" s="79"/>
      <c r="E25" s="80"/>
    </row>
    <row r="26" spans="1:5" s="18" customFormat="1" ht="22.5" customHeight="1">
      <c r="A26" s="58" t="s">
        <v>31</v>
      </c>
      <c r="B26" s="61" t="s">
        <v>12</v>
      </c>
      <c r="C26" s="69">
        <v>4201.825</v>
      </c>
      <c r="D26" s="69">
        <v>3430.9631399999994</v>
      </c>
      <c r="E26" s="70">
        <f t="shared" si="2"/>
        <v>81.65411791304967</v>
      </c>
    </row>
    <row r="27" spans="1:5" s="18" customFormat="1" ht="30" customHeight="1">
      <c r="A27" s="58" t="s">
        <v>32</v>
      </c>
      <c r="B27" s="61" t="s">
        <v>13</v>
      </c>
      <c r="C27" s="69">
        <v>108402.52724</v>
      </c>
      <c r="D27" s="69">
        <v>93110.12034000002</v>
      </c>
      <c r="E27" s="70">
        <f t="shared" si="2"/>
        <v>85.89294245313761</v>
      </c>
    </row>
    <row r="28" spans="1:5" s="18" customFormat="1" ht="19.5" customHeight="1">
      <c r="A28" s="58" t="s">
        <v>33</v>
      </c>
      <c r="B28" s="61" t="s">
        <v>14</v>
      </c>
      <c r="C28" s="69">
        <v>61365.24314</v>
      </c>
      <c r="D28" s="69">
        <v>54210.898010000004</v>
      </c>
      <c r="E28" s="70">
        <f t="shared" si="2"/>
        <v>88.34137247093128</v>
      </c>
    </row>
    <row r="29" spans="1:5" s="18" customFormat="1" ht="25.5" customHeight="1">
      <c r="A29" s="58" t="s">
        <v>34</v>
      </c>
      <c r="B29" s="61" t="s">
        <v>19</v>
      </c>
      <c r="C29" s="69">
        <v>136774.06324</v>
      </c>
      <c r="D29" s="69">
        <v>116759.12823000002</v>
      </c>
      <c r="E29" s="70">
        <f t="shared" si="2"/>
        <v>85.3664250839142</v>
      </c>
    </row>
    <row r="30" spans="1:5" s="18" customFormat="1" ht="25.5" customHeight="1">
      <c r="A30" s="58" t="s">
        <v>35</v>
      </c>
      <c r="B30" s="61" t="s">
        <v>15</v>
      </c>
      <c r="C30" s="69">
        <v>4266.1244</v>
      </c>
      <c r="D30" s="69">
        <v>3828.5175499999996</v>
      </c>
      <c r="E30" s="70">
        <f>IF(C30=0,"",IF(D30/C30*100&gt;=200,"В/100",D30/C30*100))</f>
        <v>89.74228576175602</v>
      </c>
    </row>
    <row r="31" spans="1:5" s="18" customFormat="1" ht="25.5" customHeight="1">
      <c r="A31" s="58" t="s">
        <v>36</v>
      </c>
      <c r="B31" s="61" t="s">
        <v>16</v>
      </c>
      <c r="C31" s="69">
        <v>1545.2910200000001</v>
      </c>
      <c r="D31" s="69">
        <v>1267.16586</v>
      </c>
      <c r="E31" s="70">
        <f>IF(C31=0,"",IF(D31/C31*100&gt;=200,"В/100",D31/C31*100))</f>
        <v>82.00176171346676</v>
      </c>
    </row>
    <row r="32" spans="1:5" s="18" customFormat="1" ht="30" customHeight="1">
      <c r="A32" s="58" t="s">
        <v>37</v>
      </c>
      <c r="B32" s="61" t="s">
        <v>48</v>
      </c>
      <c r="C32" s="69">
        <v>71.511</v>
      </c>
      <c r="D32" s="69">
        <v>61.3203</v>
      </c>
      <c r="E32" s="70">
        <f t="shared" si="2"/>
        <v>85.7494651172547</v>
      </c>
    </row>
    <row r="33" spans="1:5" s="18" customFormat="1" ht="29.25" customHeight="1" thickBot="1">
      <c r="A33" s="59" t="s">
        <v>47</v>
      </c>
      <c r="B33" s="62" t="s">
        <v>17</v>
      </c>
      <c r="C33" s="69">
        <v>14262.032009999999</v>
      </c>
      <c r="D33" s="69">
        <v>13479.931199999999</v>
      </c>
      <c r="E33" s="71">
        <f t="shared" si="2"/>
        <v>94.51620351537832</v>
      </c>
    </row>
    <row r="34" spans="1:5" s="20" customFormat="1" ht="23.25" customHeight="1" thickBot="1">
      <c r="A34" s="60"/>
      <c r="B34" s="63" t="s">
        <v>18</v>
      </c>
      <c r="C34" s="72">
        <f>SUM(C26:C33)</f>
        <v>330888.61705</v>
      </c>
      <c r="D34" s="73">
        <f>SUM(D26:D33)</f>
        <v>286148.0446300001</v>
      </c>
      <c r="E34" s="57">
        <f t="shared" si="2"/>
        <v>86.47866075935781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2019-12-03T14:30:04Z</cp:lastPrinted>
  <dcterms:created xsi:type="dcterms:W3CDTF">2015-04-06T06:03:14Z</dcterms:created>
  <dcterms:modified xsi:type="dcterms:W3CDTF">2019-12-11T09:26:54Z</dcterms:modified>
  <cp:category/>
  <cp:version/>
  <cp:contentType/>
  <cp:contentStatus/>
</cp:coreProperties>
</file>